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drawings/drawing4.xml" ContentType="application/vnd.openxmlformats-officedocument.drawingml.chartshapes+xml"/>
  <Override PartName="/xl/drawings/drawing2.xml" ContentType="application/vnd.openxmlformats-officedocument.drawingml.chartshapes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\\mchpe.cpe.umanitoba.ca\MCHP\Public\Shared Resources\Project\asp\Figures_Tables\02 removed from manuscript\Chapter 3 Objective 1.1 - Dispensation trends\"/>
    </mc:Choice>
  </mc:AlternateContent>
  <xr:revisionPtr revIDLastSave="0" documentId="8_{7A5888CD-3812-4574-9E25-CCF4D9EBFE10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Rx_pop" sheetId="3" r:id="rId1"/>
    <sheet name="2016Rx" sheetId="4" r:id="rId2"/>
    <sheet name="fig_data" sheetId="2" r:id="rId3"/>
    <sheet name="orig_data" sheetId="1" r:id="rId4"/>
  </sheets>
  <definedNames>
    <definedName name="IDX" localSheetId="3">orig_data!$A$4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2" l="1"/>
  <c r="G7" i="2"/>
  <c r="G6" i="2"/>
  <c r="G5" i="2"/>
  <c r="G4" i="2"/>
  <c r="G3" i="2"/>
  <c r="F8" i="2"/>
  <c r="F7" i="2"/>
  <c r="F6" i="2"/>
  <c r="F5" i="2"/>
  <c r="F4" i="2"/>
  <c r="F3" i="2"/>
  <c r="F10" i="2" l="1"/>
  <c r="F11" i="2" s="1"/>
  <c r="G10" i="2"/>
  <c r="G11" i="2" s="1"/>
  <c r="E2" i="2"/>
  <c r="G2" i="2"/>
  <c r="F2" i="2"/>
  <c r="E3" i="2"/>
  <c r="E4" i="2"/>
  <c r="E5" i="2"/>
  <c r="E6" i="2"/>
  <c r="E7" i="2"/>
  <c r="E8" i="2"/>
  <c r="C2" i="2"/>
  <c r="C3" i="2"/>
  <c r="C4" i="2"/>
  <c r="C5" i="2"/>
  <c r="C6" i="2"/>
  <c r="C7" i="2"/>
  <c r="C8" i="2"/>
  <c r="C9" i="2"/>
  <c r="B2" i="2"/>
  <c r="B3" i="2"/>
  <c r="B4" i="2"/>
  <c r="B5" i="2"/>
  <c r="B6" i="2"/>
  <c r="B7" i="2"/>
  <c r="B8" i="2"/>
  <c r="B9" i="2"/>
</calcChain>
</file>

<file path=xl/sharedStrings.xml><?xml version="1.0" encoding="utf-8"?>
<sst xmlns="http://schemas.openxmlformats.org/spreadsheetml/2006/main" count="32" uniqueCount="30">
  <si>
    <t>Data imported:</t>
  </si>
  <si>
    <t>Data location:</t>
  </si>
  <si>
    <t>\\mchpe.cpe.umanitoba.ca\MCHP\Public\Shared Resources\Project\asp\Analyses\Prescriptions\Class\Pres_rate_2016_class.html</t>
  </si>
  <si>
    <t>% of Rx by class, 2016</t>
  </si>
  <si>
    <t>class</t>
  </si>
  <si>
    <t>RxInClass</t>
  </si>
  <si>
    <t>TotalRx_2016</t>
  </si>
  <si>
    <t>perc</t>
  </si>
  <si>
    <t>J01A.tetracyclines</t>
  </si>
  <si>
    <t>J01C.beta lactams</t>
  </si>
  <si>
    <t>J01D.cephalosporins</t>
  </si>
  <si>
    <t>J01E.sulfa and trime</t>
  </si>
  <si>
    <t>J01F.macrolides</t>
  </si>
  <si>
    <t>J01M.quinolones</t>
  </si>
  <si>
    <t>J01X.other</t>
  </si>
  <si>
    <t>Program: S:\asp\prog\RoxanaD\Prescriptions\Pres_rate_2016_class.sas Date: 02MAR2020 11:43:56 User: roxanad Host: SAL-DA-1</t>
  </si>
  <si>
    <t>Number of Rx and MB population, yearly</t>
  </si>
  <si>
    <t>year</t>
  </si>
  <si>
    <t>_TYPE_</t>
  </si>
  <si>
    <t>count</t>
  </si>
  <si>
    <t>pop</t>
  </si>
  <si>
    <t>N</t>
  </si>
  <si>
    <t>Tetracyclines (J01A)</t>
  </si>
  <si>
    <t>Beta-Lactam Penicillins (J01C)</t>
  </si>
  <si>
    <t>Cephalosporin Antibacterials (J01D)</t>
  </si>
  <si>
    <t>Sulfonamide and Trimethoprim (J01E)</t>
  </si>
  <si>
    <t>Macrolides (J01F)</t>
  </si>
  <si>
    <t>Quinolones (J01M)</t>
  </si>
  <si>
    <t>Other (J01X)</t>
  </si>
  <si>
    <t>increase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</si>
</sst>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0.0"/>
    <numFmt numFmtId="167" formatCode="_-&quot;$&quot;* #,##0.0_-;\-&quot;$&quot;* #,##0.0_-;_-&quot;$&quot;* &quot;-&quot;?_-;_-@_-"/>
    <numFmt numFmtId="168" formatCode="0.0%"/>
  </numFmts>
  <fonts count="13" x14ac:knownFonts="1">
    <font>
      <sz val="9"/>
      <color theme="1"/>
      <name val="Segoe UI"/>
      <family val="2"/>
    </font>
    <font>
      <sz val="11"/>
      <color theme="1"/>
      <name val="Calibri"/>
      <family val="2"/>
      <scheme val="minor"/>
    </font>
    <font>
      <sz val="9"/>
      <color theme="1"/>
      <name val="Segoe UI"/>
      <family val="2"/>
    </font>
    <font>
      <sz val="9"/>
      <color theme="1" tint="0.14999847407452621"/>
      <name val="Segoe UI"/>
      <family val="2"/>
    </font>
    <font>
      <sz val="7"/>
      <color theme="1"/>
      <name val="Segoe UI"/>
      <family val="2"/>
    </font>
    <font>
      <b/>
      <sz val="15"/>
      <color theme="1"/>
      <name val="Wingdings 3"/>
      <family val="1"/>
      <charset val="2"/>
    </font>
    <font>
      <b/>
      <sz val="9"/>
      <color theme="1"/>
      <name val="Segoe UI"/>
      <family val="2"/>
    </font>
    <font>
      <b/>
      <sz val="9"/>
      <color theme="0"/>
      <name val="Segoe UI"/>
      <family val="2"/>
    </font>
    <font>
      <sz val="8"/>
      <color theme="1"/>
      <name val="Segoe UI"/>
      <family val="2"/>
    </font>
    <font>
      <u/>
      <sz val="9"/>
      <color theme="10"/>
      <name val="Segoe UI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rgb="FFFAFBFE"/>
        <bgColor indexed="64"/>
      </patternFill>
    </fill>
  </fills>
  <borders count="7">
    <border>
      <left/>
      <right/>
      <top/>
      <bottom/>
      <diagonal/>
    </border>
    <border>
      <left style="thin">
        <color theme="7"/>
      </left>
      <right style="thin">
        <color theme="7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 style="medium">
        <color rgb="FFC1C1C1"/>
      </left>
      <right/>
      <top style="medium">
        <color rgb="FFC1C1C1"/>
      </top>
      <bottom/>
      <diagonal/>
    </border>
    <border>
      <left/>
      <right/>
      <top style="medium">
        <color rgb="FFC1C1C1"/>
      </top>
      <bottom/>
      <diagonal/>
    </border>
    <border>
      <left style="medium">
        <color rgb="FFC1C1C1"/>
      </left>
      <right/>
      <top/>
      <bottom/>
      <diagonal/>
    </border>
  </borders>
  <cellStyleXfs count="22">
    <xf numFmtId="0" fontId="0" fillId="0" borderId="0"/>
    <xf numFmtId="9" fontId="1" fillId="0" borderId="0" applyFont="0" applyFill="0" applyBorder="0" applyAlignment="0" applyProtection="0"/>
    <xf numFmtId="49" fontId="2" fillId="2" borderId="1" applyFill="0">
      <alignment horizontal="center" vertical="center"/>
    </xf>
    <xf numFmtId="3" fontId="2" fillId="2" borderId="1" applyFill="0">
      <alignment horizontal="right" vertical="center" indent="1"/>
    </xf>
    <xf numFmtId="166" fontId="2" fillId="2" borderId="1" applyFill="0">
      <alignment horizontal="right" vertical="center" indent="1"/>
    </xf>
    <xf numFmtId="2" fontId="2" fillId="2" borderId="1" applyFill="0">
      <alignment horizontal="right" vertical="center" indent="1"/>
    </xf>
    <xf numFmtId="164" fontId="3" fillId="2" borderId="1" applyFill="0">
      <alignment horizontal="right" vertical="center" indent="1"/>
    </xf>
    <xf numFmtId="167" fontId="2" fillId="2" borderId="1" applyFill="0">
      <alignment horizontal="right" vertical="center" indent="1"/>
    </xf>
    <xf numFmtId="165" fontId="2" fillId="2" borderId="1" applyFill="0">
      <alignment horizontal="right" vertical="center" indent="1"/>
    </xf>
    <xf numFmtId="9" fontId="2" fillId="2" borderId="1" applyFill="0">
      <alignment horizontal="right" vertical="center" indent="1"/>
    </xf>
    <xf numFmtId="168" fontId="2" fillId="2" borderId="1" applyFill="0">
      <alignment horizontal="right" vertical="center" indent="1"/>
    </xf>
    <xf numFmtId="10" fontId="2" fillId="2" borderId="1" applyFill="0">
      <alignment horizontal="right" vertical="center" indent="1"/>
    </xf>
    <xf numFmtId="0" fontId="4" fillId="2" borderId="0">
      <alignment horizontal="left" vertical="top"/>
    </xf>
    <xf numFmtId="0" fontId="5" fillId="2" borderId="1" applyFill="0">
      <alignment horizontal="center" vertical="center"/>
    </xf>
    <xf numFmtId="0" fontId="6" fillId="2" borderId="0">
      <alignment horizontal="center" vertical="center" wrapText="1"/>
    </xf>
    <xf numFmtId="0" fontId="7" fillId="3" borderId="2">
      <alignment horizontal="center" vertical="center" wrapText="1"/>
    </xf>
    <xf numFmtId="0" fontId="6" fillId="2" borderId="3" applyFill="0">
      <alignment horizontal="left" vertical="center" indent="1"/>
    </xf>
    <xf numFmtId="0" fontId="6" fillId="2" borderId="3" applyFill="0">
      <alignment horizontal="left" vertical="center" indent="2"/>
    </xf>
    <xf numFmtId="49" fontId="6" fillId="4" borderId="0">
      <alignment horizontal="left" vertical="center" indent="1"/>
    </xf>
    <xf numFmtId="49" fontId="8" fillId="2" borderId="0"/>
    <xf numFmtId="49" fontId="6" fillId="2" borderId="0">
      <alignment vertical="center"/>
    </xf>
    <xf numFmtId="0" fontId="9" fillId="0" borderId="0" applyNumberFormat="0" applyFill="0" applyBorder="0" applyAlignment="0" applyProtection="0"/>
  </cellStyleXfs>
  <cellXfs count="16">
    <xf numFmtId="0" fontId="0" fillId="0" borderId="0" xfId="0"/>
    <xf numFmtId="15" fontId="0" fillId="0" borderId="0" xfId="0" applyNumberFormat="1"/>
    <xf numFmtId="0" fontId="9" fillId="0" borderId="0" xfId="21"/>
    <xf numFmtId="0" fontId="10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5" borderId="0" xfId="0" applyFont="1" applyFill="1" applyAlignment="1">
      <alignment vertical="top"/>
    </xf>
    <xf numFmtId="0" fontId="0" fillId="0" borderId="0" xfId="0" applyAlignment="1"/>
    <xf numFmtId="0" fontId="11" fillId="0" borderId="4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12" fillId="0" borderId="6" xfId="0" applyFont="1" applyBorder="1" applyAlignment="1">
      <alignment vertical="top"/>
    </xf>
    <xf numFmtId="0" fontId="12" fillId="0" borderId="0" xfId="0" applyFont="1" applyAlignment="1">
      <alignment vertical="top"/>
    </xf>
    <xf numFmtId="9" fontId="0" fillId="0" borderId="0" xfId="1" applyFont="1"/>
    <xf numFmtId="2" fontId="0" fillId="0" borderId="0" xfId="1" applyNumberFormat="1" applyFont="1"/>
    <xf numFmtId="1" fontId="0" fillId="0" borderId="0" xfId="1" applyNumberFormat="1" applyFont="1"/>
    <xf numFmtId="1" fontId="0" fillId="0" borderId="0" xfId="0" applyNumberFormat="1"/>
  </cellXfs>
  <cellStyles count="22">
    <cellStyle name="Data - text" xfId="2" xr:uid="{00000000-0005-0000-0000-000000000000}"/>
    <cellStyle name="Data#-0 Decimals" xfId="3" xr:uid="{00000000-0005-0000-0000-000001000000}"/>
    <cellStyle name="Data#-1 Decimal" xfId="4" xr:uid="{00000000-0005-0000-0000-000002000000}"/>
    <cellStyle name="Data#-2 Decimals" xfId="5" xr:uid="{00000000-0005-0000-0000-000003000000}"/>
    <cellStyle name="Data$-0 Decimal" xfId="6" xr:uid="{00000000-0005-0000-0000-000004000000}"/>
    <cellStyle name="Data$-1 Decimal" xfId="7" xr:uid="{00000000-0005-0000-0000-000005000000}"/>
    <cellStyle name="Data$-2 Decimals" xfId="8" xr:uid="{00000000-0005-0000-0000-000006000000}"/>
    <cellStyle name="Data%-0 Decimal" xfId="9" xr:uid="{00000000-0005-0000-0000-000007000000}"/>
    <cellStyle name="Data%-1 Decimal" xfId="10" xr:uid="{00000000-0005-0000-0000-000008000000}"/>
    <cellStyle name="Data%-2 Decimals" xfId="11" xr:uid="{00000000-0005-0000-0000-000009000000}"/>
    <cellStyle name="Footnote" xfId="12" xr:uid="{00000000-0005-0000-0000-00000A000000}"/>
    <cellStyle name="h i" xfId="13" xr:uid="{00000000-0005-0000-0000-00000B000000}"/>
    <cellStyle name="Hyperlink" xfId="21" builtinId="8"/>
    <cellStyle name="Line Break" xfId="14" xr:uid="{00000000-0005-0000-0000-00000D000000}"/>
    <cellStyle name="Main heading X" xfId="15" xr:uid="{00000000-0005-0000-0000-00000E000000}"/>
    <cellStyle name="Main heading Y" xfId="16" xr:uid="{00000000-0005-0000-0000-00000F000000}"/>
    <cellStyle name="Main heading Y - 2+subheading Y" xfId="17" xr:uid="{00000000-0005-0000-0000-000010000000}"/>
    <cellStyle name="Normal" xfId="0" builtinId="0"/>
    <cellStyle name="Percent" xfId="1" builtinId="5"/>
    <cellStyle name="Sub heading Y" xfId="18" xr:uid="{00000000-0005-0000-0000-000013000000}"/>
    <cellStyle name="Subtitle" xfId="19" xr:uid="{00000000-0005-0000-0000-000014000000}"/>
    <cellStyle name="Table title" xfId="20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1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7.3489318357160313E-2"/>
          <c:y val="9.6529573894379356E-2"/>
          <c:w val="0.91680539932508431"/>
          <c:h val="0.8401585564902338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fig_data!$G$2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rgbClr val="00857D"/>
            </a:solidFill>
            <a:ln>
              <a:noFill/>
            </a:ln>
          </c:spPr>
          <c:invertIfNegative val="0"/>
          <c:cat>
            <c:numRef>
              <c:f>fig_data!$E$3:$E$8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fig_data!$G$3:$G$8</c:f>
              <c:numCache>
                <c:formatCode>0</c:formatCode>
                <c:ptCount val="6"/>
                <c:pt idx="0">
                  <c:v>810833</c:v>
                </c:pt>
                <c:pt idx="1">
                  <c:v>835639</c:v>
                </c:pt>
                <c:pt idx="2">
                  <c:v>820155</c:v>
                </c:pt>
                <c:pt idx="3">
                  <c:v>841041</c:v>
                </c:pt>
                <c:pt idx="4">
                  <c:v>859529</c:v>
                </c:pt>
                <c:pt idx="5">
                  <c:v>878416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BF-4A46-B2CF-1E2F28041600}"/>
            </c:ext>
          </c:extLst>
        </c:ser>
        <c:ser>
          <c:idx val="1"/>
          <c:order val="1"/>
          <c:tx>
            <c:strRef>
              <c:f>fig_data!$F$2</c:f>
              <c:strCache>
                <c:ptCount val="1"/>
                <c:pt idx="0">
                  <c:v>pop</c:v>
                </c:pt>
              </c:strCache>
            </c:strRef>
          </c:tx>
          <c:spPr>
            <a:solidFill>
              <a:srgbClr val="7ACDCD"/>
            </a:solidFill>
            <a:ln w="25400">
              <a:noFill/>
            </a:ln>
          </c:spPr>
          <c:invertIfNegative val="0"/>
          <c:cat>
            <c:numRef>
              <c:f>fig_data!$E$3:$E$8</c:f>
              <c:numCache>
                <c:formatCode>General</c:formatCode>
                <c:ptCount val="6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</c:numCache>
            </c:numRef>
          </c:cat>
          <c:val>
            <c:numRef>
              <c:f>fig_data!$F$3:$F$8</c:f>
              <c:numCache>
                <c:formatCode>General</c:formatCode>
                <c:ptCount val="6"/>
                <c:pt idx="0">
                  <c:v>-1244202</c:v>
                </c:pt>
                <c:pt idx="1">
                  <c:v>-1265639</c:v>
                </c:pt>
                <c:pt idx="2">
                  <c:v>-1286225</c:v>
                </c:pt>
                <c:pt idx="3">
                  <c:v>-1304151</c:v>
                </c:pt>
                <c:pt idx="4">
                  <c:v>-1317032</c:v>
                </c:pt>
                <c:pt idx="5">
                  <c:v>-1335336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BF-4A46-B2CF-1E2F280416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82394112"/>
        <c:axId val="82404096"/>
      </c:barChart>
      <c:catAx>
        <c:axId val="82394112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low"/>
        <c:spPr>
          <a:ln>
            <a:solidFill>
              <a:srgbClr val="005151"/>
            </a:solidFill>
          </a:ln>
        </c:spPr>
        <c:crossAx val="82404096"/>
        <c:crosses val="autoZero"/>
        <c:auto val="1"/>
        <c:lblAlgn val="ctr"/>
        <c:lblOffset val="100"/>
        <c:noMultiLvlLbl val="0"/>
      </c:catAx>
      <c:valAx>
        <c:axId val="82404096"/>
        <c:scaling>
          <c:orientation val="minMax"/>
          <c:max val="2000000"/>
          <c:min val="-2000000"/>
        </c:scaling>
        <c:delete val="0"/>
        <c:axPos val="b"/>
        <c:majorGridlines>
          <c:spPr>
            <a:ln>
              <a:solidFill>
                <a:schemeClr val="tx1">
                  <a:lumMod val="25000"/>
                  <a:lumOff val="75000"/>
                </a:schemeClr>
              </a:solidFill>
            </a:ln>
          </c:spPr>
        </c:majorGridlines>
        <c:numFmt formatCode="#,##0;#,##0;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crossAx val="82394112"/>
        <c:crosses val="max"/>
        <c:crossBetween val="between"/>
      </c:valAx>
      <c:spPr>
        <a:solidFill>
          <a:sysClr val="window" lastClr="FFFFFF"/>
        </a:solidFill>
        <a:ln>
          <a:solidFill>
            <a:schemeClr val="bg1">
              <a:lumMod val="75000"/>
            </a:schemeClr>
          </a:solidFill>
        </a:ln>
      </c:spPr>
    </c:plotArea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900">
          <a:latin typeface="Arial" panose="020B0604020202020204" pitchFamily="34" charset="0"/>
          <a:ea typeface="Segoe UI" pitchFamily="34" charset="0"/>
          <a:cs typeface="Arial" panose="020B0604020202020204" pitchFamily="34" charset="0"/>
        </a:defRPr>
      </a:pPr>
      <a:endParaRPr lang="en-US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2982126291867053"/>
          <c:y val="0.10928849413506594"/>
          <c:w val="0.63824140158933274"/>
          <c:h val="0.82398480861246881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fig_data!$A$3:$A$9</c:f>
              <c:strCache>
                <c:ptCount val="7"/>
                <c:pt idx="0">
                  <c:v>Tetracyclines (J01A)</c:v>
                </c:pt>
                <c:pt idx="1">
                  <c:v>Beta-Lactam Penicillins (J01C)</c:v>
                </c:pt>
                <c:pt idx="2">
                  <c:v>Cephalosporin Antibacterials (J01D)</c:v>
                </c:pt>
                <c:pt idx="3">
                  <c:v>Sulfonamide and Trimethoprim (J01E)</c:v>
                </c:pt>
                <c:pt idx="4">
                  <c:v>Macrolides (J01F)</c:v>
                </c:pt>
                <c:pt idx="5">
                  <c:v>Quinolones (J01M)</c:v>
                </c:pt>
                <c:pt idx="6">
                  <c:v>Other (J01X)</c:v>
                </c:pt>
              </c:strCache>
            </c:strRef>
          </c:cat>
          <c:val>
            <c:numRef>
              <c:f>fig_data!$C$3:$C$9</c:f>
              <c:numCache>
                <c:formatCode>General</c:formatCode>
                <c:ptCount val="7"/>
                <c:pt idx="0">
                  <c:v>5.5820999999999996</c:v>
                </c:pt>
                <c:pt idx="1">
                  <c:v>35.0398</c:v>
                </c:pt>
                <c:pt idx="2">
                  <c:v>11.1629</c:v>
                </c:pt>
                <c:pt idx="3">
                  <c:v>4.8926999999999996</c:v>
                </c:pt>
                <c:pt idx="4">
                  <c:v>23.863499999999998</c:v>
                </c:pt>
                <c:pt idx="5">
                  <c:v>13.7182</c:v>
                </c:pt>
                <c:pt idx="6">
                  <c:v>5.7408000000000001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58-43ED-BBEF-BADCE4C31F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888666400"/>
        <c:axId val="888656888"/>
      </c:barChart>
      <c:catAx>
        <c:axId val="88866640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8656888"/>
        <c:crosses val="autoZero"/>
        <c:auto val="1"/>
        <c:lblAlgn val="ctr"/>
        <c:lblOffset val="100"/>
        <c:noMultiLvlLbl val="0"/>
      </c:catAx>
      <c:valAx>
        <c:axId val="888656888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0&quot;%&quot;" sourceLinked="0"/>
        <c:majorTickMark val="none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888666400"/>
        <c:crosses val="max"/>
        <c:crossBetween val="between"/>
      </c:valAx>
      <c:spPr>
        <a:solidFill>
          <a:schemeClr val="bg1"/>
        </a:solidFill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9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000-000000000000}">
  <sheetPr>
    <tabColor theme="4"/>
  </sheetPr>
  <sheetViews>
    <sheetView workbookViewId="0"/>
  </sheetViews>
  <pageMargins left="0.70866141732283472" right="0.70866141732283472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>
    <tabColor theme="4"/>
  </sheetPr>
  <sheetViews>
    <sheetView tabSelected="1" zoomScale="115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72225" cy="420052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0.0011</cdr:x>
      <cdr:y>0.00303</cdr:y>
    </cdr:from>
    <cdr:to>
      <cdr:x>0.99937</cdr:x>
      <cdr:y>0.09382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7020" y="12612"/>
          <a:ext cx="6370709" cy="37791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lIns="18288" tIns="18288" rIns="18288" bIns="18288" rtlCol="0"/>
        <a:lstStyle xmlns:a="http://schemas.openxmlformats.org/drawingml/2006/main"/>
        <a:p xmlns:a="http://schemas.openxmlformats.org/drawingml/2006/main">
          <a:pPr algn="l"/>
          <a:r>
            <a:rPr lang="en-US" sz="9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X.X: Annual Number of Dispensations and People Filling</a:t>
          </a:r>
          <a:r>
            <a:rPr lang="en-US" sz="9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 Prescriptions for Antibiotics Overall (J01) in Manitoba, 2011-2016</a:t>
          </a:r>
        </a:p>
      </cdr:txBody>
    </cdr:sp>
  </cdr:relSizeAnchor>
  <cdr:relSizeAnchor xmlns:cdr="http://schemas.openxmlformats.org/drawingml/2006/chartDrawing">
    <cdr:from>
      <cdr:x>0.79725</cdr:x>
      <cdr:y>0.27704</cdr:y>
    </cdr:from>
    <cdr:to>
      <cdr:x>0.94021</cdr:x>
      <cdr:y>0.3411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5080255" y="1163708"/>
          <a:ext cx="910973" cy="269086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/>
        </a:solidFill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9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Dispensations</a:t>
          </a:r>
        </a:p>
      </cdr:txBody>
    </cdr:sp>
  </cdr:relSizeAnchor>
  <cdr:relSizeAnchor xmlns:cdr="http://schemas.openxmlformats.org/drawingml/2006/chartDrawing">
    <cdr:from>
      <cdr:x>0.06428</cdr:x>
      <cdr:y>0.27814</cdr:y>
    </cdr:from>
    <cdr:to>
      <cdr:x>0.20106</cdr:x>
      <cdr:y>0.33999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409576" y="1168350"/>
          <a:ext cx="871593" cy="259802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90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Population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61043" cy="41910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0.00422</cdr:y>
    </cdr:from>
    <cdr:to>
      <cdr:x>0.99949</cdr:x>
      <cdr:y>0.09497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0" y="17670"/>
          <a:ext cx="6361201" cy="37963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18288" tIns="18288" rIns="18288" bIns="18288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r>
            <a:rPr lang="en-US" sz="900" b="1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Figure X.X: Percent of Antibiotic Dispensations </a:t>
          </a:r>
          <a:r>
            <a:rPr lang="en-US" sz="900" b="1" baseline="0">
              <a:latin typeface="Arial" panose="020B0604020202020204" pitchFamily="34" charset="0"/>
              <a:ea typeface="Segoe UI" pitchFamily="34" charset="0"/>
              <a:cs typeface="Arial" panose="020B0604020202020204" pitchFamily="34" charset="0"/>
            </a:rPr>
            <a:t>in Manitoba by Class, 2016</a:t>
          </a:r>
        </a:p>
      </cdr:txBody>
    </cdr:sp>
  </cdr:relSizeAnchor>
</c:userShapes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MCHP">
    <a:dk1>
      <a:srgbClr val="262626"/>
    </a:dk1>
    <a:lt1>
      <a:sysClr val="window" lastClr="FFFFFF"/>
    </a:lt1>
    <a:dk2>
      <a:srgbClr val="C2E6E4"/>
    </a:dk2>
    <a:lt2>
      <a:srgbClr val="9CC5CA"/>
    </a:lt2>
    <a:accent1>
      <a:srgbClr val="7ACDCD"/>
    </a:accent1>
    <a:accent2>
      <a:srgbClr val="73AFB7"/>
    </a:accent2>
    <a:accent3>
      <a:srgbClr val="00A887"/>
    </a:accent3>
    <a:accent4>
      <a:srgbClr val="00857D"/>
    </a:accent4>
    <a:accent5>
      <a:srgbClr val="005151"/>
    </a:accent5>
    <a:accent6>
      <a:srgbClr val="08272D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../../Analyses/Prescriptions/Class/Pres_rate_2016_class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I11"/>
  <sheetViews>
    <sheetView workbookViewId="0">
      <selection activeCell="F3" sqref="F3"/>
    </sheetView>
  </sheetViews>
  <sheetFormatPr defaultRowHeight="12" x14ac:dyDescent="0.2"/>
  <cols>
    <col min="1" max="1" width="35.5" bestFit="1" customWidth="1"/>
    <col min="2" max="2" width="19.33203125" bestFit="1" customWidth="1"/>
    <col min="7" max="7" width="11.5" bestFit="1" customWidth="1"/>
  </cols>
  <sheetData>
    <row r="1" spans="1:9" x14ac:dyDescent="0.2">
      <c r="F1" t="s">
        <v>21</v>
      </c>
      <c r="G1" t="s">
        <v>21</v>
      </c>
    </row>
    <row r="2" spans="1:9" x14ac:dyDescent="0.2">
      <c r="B2" t="str">
        <f>orig_data!A6</f>
        <v>class</v>
      </c>
      <c r="C2" t="str">
        <f>orig_data!D6</f>
        <v>perc</v>
      </c>
      <c r="E2" t="str">
        <f>orig_data!A22</f>
        <v>year</v>
      </c>
      <c r="F2" t="str">
        <f>orig_data!D22</f>
        <v>pop</v>
      </c>
      <c r="G2" t="str">
        <f>orig_data!C22</f>
        <v>count</v>
      </c>
    </row>
    <row r="3" spans="1:9" x14ac:dyDescent="0.2">
      <c r="A3" t="s">
        <v>22</v>
      </c>
      <c r="B3" t="str">
        <f>orig_data!A7</f>
        <v>J01A.tetracyclines</v>
      </c>
      <c r="C3">
        <f>orig_data!D7</f>
        <v>5.5820999999999996</v>
      </c>
      <c r="E3">
        <f>orig_data!A23</f>
        <v>2011</v>
      </c>
      <c r="F3">
        <f>orig_data!D23*-1</f>
        <v>-1244202</v>
      </c>
      <c r="G3" s="14">
        <f>(orig_data!C23)</f>
        <v>810833</v>
      </c>
      <c r="H3" s="13"/>
      <c r="I3" s="12"/>
    </row>
    <row r="4" spans="1:9" x14ac:dyDescent="0.2">
      <c r="A4" t="s">
        <v>23</v>
      </c>
      <c r="B4" t="str">
        <f>orig_data!A8</f>
        <v>J01C.beta lactams</v>
      </c>
      <c r="C4">
        <f>orig_data!D8</f>
        <v>35.0398</v>
      </c>
      <c r="E4">
        <f>orig_data!A24</f>
        <v>2012</v>
      </c>
      <c r="F4">
        <f>orig_data!D24*-1</f>
        <v>-1265639</v>
      </c>
      <c r="G4" s="14">
        <f>(orig_data!C24)</f>
        <v>835639</v>
      </c>
      <c r="H4" s="12"/>
      <c r="I4" s="12"/>
    </row>
    <row r="5" spans="1:9" x14ac:dyDescent="0.2">
      <c r="A5" t="s">
        <v>24</v>
      </c>
      <c r="B5" t="str">
        <f>orig_data!A9</f>
        <v>J01D.cephalosporins</v>
      </c>
      <c r="C5">
        <f>orig_data!D9</f>
        <v>11.1629</v>
      </c>
      <c r="E5">
        <f>orig_data!A25</f>
        <v>2013</v>
      </c>
      <c r="F5">
        <f>orig_data!D25*-1</f>
        <v>-1286225</v>
      </c>
      <c r="G5" s="14">
        <f>(orig_data!C25)</f>
        <v>820155</v>
      </c>
      <c r="H5" s="12"/>
      <c r="I5" s="12"/>
    </row>
    <row r="6" spans="1:9" x14ac:dyDescent="0.2">
      <c r="A6" t="s">
        <v>25</v>
      </c>
      <c r="B6" t="str">
        <f>orig_data!A10</f>
        <v>J01E.sulfa and trime</v>
      </c>
      <c r="C6">
        <f>orig_data!D10</f>
        <v>4.8926999999999996</v>
      </c>
      <c r="E6">
        <f>orig_data!A26</f>
        <v>2014</v>
      </c>
      <c r="F6">
        <f>orig_data!D26*-1</f>
        <v>-1304151</v>
      </c>
      <c r="G6" s="14">
        <f>(orig_data!C26)</f>
        <v>841041</v>
      </c>
      <c r="H6" s="12"/>
      <c r="I6" s="12"/>
    </row>
    <row r="7" spans="1:9" x14ac:dyDescent="0.2">
      <c r="A7" t="s">
        <v>26</v>
      </c>
      <c r="B7" t="str">
        <f>orig_data!A11</f>
        <v>J01F.macrolides</v>
      </c>
      <c r="C7">
        <f>orig_data!D11</f>
        <v>23.863499999999998</v>
      </c>
      <c r="E7">
        <f>orig_data!A27</f>
        <v>2015</v>
      </c>
      <c r="F7">
        <f>orig_data!D27*-1</f>
        <v>-1317032</v>
      </c>
      <c r="G7" s="14">
        <f>(orig_data!C27)</f>
        <v>859529</v>
      </c>
      <c r="H7" s="12"/>
      <c r="I7" s="12"/>
    </row>
    <row r="8" spans="1:9" x14ac:dyDescent="0.2">
      <c r="A8" t="s">
        <v>27</v>
      </c>
      <c r="B8" t="str">
        <f>orig_data!A12</f>
        <v>J01M.quinolones</v>
      </c>
      <c r="C8">
        <f>orig_data!D12</f>
        <v>13.7182</v>
      </c>
      <c r="E8">
        <f>orig_data!A28</f>
        <v>2016</v>
      </c>
      <c r="F8">
        <f>orig_data!D28*-1</f>
        <v>-1335336</v>
      </c>
      <c r="G8" s="14">
        <f>(orig_data!C28)</f>
        <v>878416</v>
      </c>
      <c r="H8" s="12"/>
      <c r="I8" s="12"/>
    </row>
    <row r="9" spans="1:9" x14ac:dyDescent="0.2">
      <c r="A9" t="s">
        <v>28</v>
      </c>
      <c r="B9" t="str">
        <f>orig_data!A13</f>
        <v>J01X.other</v>
      </c>
      <c r="C9">
        <f>orig_data!D13</f>
        <v>5.7408000000000001</v>
      </c>
    </row>
    <row r="10" spans="1:9" x14ac:dyDescent="0.2">
      <c r="F10">
        <f>F8*-1-F3*-1</f>
        <v>91134</v>
      </c>
      <c r="G10" s="15">
        <f>G8-G3</f>
        <v>67583</v>
      </c>
    </row>
    <row r="11" spans="1:9" x14ac:dyDescent="0.2">
      <c r="E11" t="s">
        <v>29</v>
      </c>
      <c r="F11">
        <f>F10/F3*-100</f>
        <v>7.3246948646602403</v>
      </c>
      <c r="G11">
        <f>G10/G3*100</f>
        <v>8.3350085652655981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0"/>
  <sheetViews>
    <sheetView workbookViewId="0">
      <selection activeCell="A8" sqref="A8"/>
    </sheetView>
  </sheetViews>
  <sheetFormatPr defaultRowHeight="12" x14ac:dyDescent="0.2"/>
  <cols>
    <col min="1" max="1" width="43.5" customWidth="1"/>
    <col min="2" max="2" width="25" customWidth="1"/>
    <col min="3" max="3" width="29" customWidth="1"/>
  </cols>
  <sheetData>
    <row r="1" spans="1:4" x14ac:dyDescent="0.2">
      <c r="A1" t="s">
        <v>0</v>
      </c>
      <c r="B1" s="1">
        <v>43896</v>
      </c>
    </row>
    <row r="2" spans="1:4" x14ac:dyDescent="0.2">
      <c r="A2" t="s">
        <v>1</v>
      </c>
      <c r="B2" s="2" t="s">
        <v>2</v>
      </c>
    </row>
    <row r="4" spans="1:4" ht="12.75" x14ac:dyDescent="0.2">
      <c r="A4" s="6" t="s">
        <v>3</v>
      </c>
      <c r="B4" s="7"/>
      <c r="C4" s="7"/>
      <c r="D4" s="7"/>
    </row>
    <row r="5" spans="1:4" ht="13.5" thickBot="1" x14ac:dyDescent="0.25">
      <c r="A5" s="3"/>
      <c r="B5" s="7"/>
      <c r="C5" s="7"/>
      <c r="D5" s="7"/>
    </row>
    <row r="6" spans="1:4" x14ac:dyDescent="0.2">
      <c r="A6" s="8" t="s">
        <v>4</v>
      </c>
      <c r="B6" s="9" t="s">
        <v>5</v>
      </c>
      <c r="C6" s="9" t="s">
        <v>6</v>
      </c>
      <c r="D6" s="9" t="s">
        <v>7</v>
      </c>
    </row>
    <row r="7" spans="1:4" x14ac:dyDescent="0.2">
      <c r="A7" s="10" t="s">
        <v>8</v>
      </c>
      <c r="B7" s="11">
        <v>49034</v>
      </c>
      <c r="C7" s="11">
        <v>878416</v>
      </c>
      <c r="D7" s="11">
        <v>5.5820999999999996</v>
      </c>
    </row>
    <row r="8" spans="1:4" x14ac:dyDescent="0.2">
      <c r="A8" s="10" t="s">
        <v>9</v>
      </c>
      <c r="B8" s="11">
        <v>307795</v>
      </c>
      <c r="C8" s="11">
        <v>878416</v>
      </c>
      <c r="D8" s="11">
        <v>35.0398</v>
      </c>
    </row>
    <row r="9" spans="1:4" x14ac:dyDescent="0.2">
      <c r="A9" s="10" t="s">
        <v>10</v>
      </c>
      <c r="B9" s="11">
        <v>98057</v>
      </c>
      <c r="C9" s="11">
        <v>878416</v>
      </c>
      <c r="D9" s="11">
        <v>11.1629</v>
      </c>
    </row>
    <row r="10" spans="1:4" x14ac:dyDescent="0.2">
      <c r="A10" s="10" t="s">
        <v>11</v>
      </c>
      <c r="B10" s="11">
        <v>42978</v>
      </c>
      <c r="C10" s="11">
        <v>878416</v>
      </c>
      <c r="D10" s="11">
        <v>4.8926999999999996</v>
      </c>
    </row>
    <row r="11" spans="1:4" x14ac:dyDescent="0.2">
      <c r="A11" s="10" t="s">
        <v>12</v>
      </c>
      <c r="B11" s="11">
        <v>209621</v>
      </c>
      <c r="C11" s="11">
        <v>878416</v>
      </c>
      <c r="D11" s="11">
        <v>23.863499999999998</v>
      </c>
    </row>
    <row r="12" spans="1:4" x14ac:dyDescent="0.2">
      <c r="A12" s="10" t="s">
        <v>13</v>
      </c>
      <c r="B12" s="11">
        <v>120503</v>
      </c>
      <c r="C12" s="11">
        <v>878416</v>
      </c>
      <c r="D12" s="11">
        <v>13.7182</v>
      </c>
    </row>
    <row r="13" spans="1:4" x14ac:dyDescent="0.2">
      <c r="A13" s="10" t="s">
        <v>14</v>
      </c>
      <c r="B13" s="11">
        <v>50428</v>
      </c>
      <c r="C13" s="11">
        <v>878416</v>
      </c>
      <c r="D13" s="11">
        <v>5.7408000000000001</v>
      </c>
    </row>
    <row r="14" spans="1:4" x14ac:dyDescent="0.2">
      <c r="A14" s="4"/>
      <c r="B14" s="7"/>
      <c r="C14" s="7"/>
      <c r="D14" s="7"/>
    </row>
    <row r="15" spans="1:4" ht="12.75" x14ac:dyDescent="0.2">
      <c r="A15" s="6" t="s">
        <v>15</v>
      </c>
      <c r="B15" s="7"/>
      <c r="C15" s="7"/>
      <c r="D15" s="7"/>
    </row>
    <row r="16" spans="1:4" x14ac:dyDescent="0.2">
      <c r="A16" s="4"/>
      <c r="B16" s="7"/>
      <c r="C16" s="7"/>
      <c r="D16" s="7"/>
    </row>
    <row r="17" spans="1:4" x14ac:dyDescent="0.2">
      <c r="A17" s="4"/>
      <c r="B17" s="7"/>
      <c r="C17" s="7"/>
      <c r="D17" s="7"/>
    </row>
    <row r="18" spans="1:4" x14ac:dyDescent="0.2">
      <c r="A18" s="7"/>
      <c r="B18" s="7"/>
      <c r="C18" s="7"/>
      <c r="D18" s="7"/>
    </row>
    <row r="19" spans="1:4" ht="12.75" x14ac:dyDescent="0.2">
      <c r="A19" s="5"/>
      <c r="B19" s="7"/>
      <c r="C19" s="7"/>
      <c r="D19" s="7"/>
    </row>
    <row r="20" spans="1:4" ht="12.75" x14ac:dyDescent="0.2">
      <c r="A20" s="6" t="s">
        <v>16</v>
      </c>
      <c r="B20" s="7"/>
      <c r="C20" s="7"/>
      <c r="D20" s="7"/>
    </row>
    <row r="21" spans="1:4" ht="13.5" thickBot="1" x14ac:dyDescent="0.25">
      <c r="A21" s="3"/>
      <c r="B21" s="7"/>
      <c r="C21" s="7"/>
      <c r="D21" s="7"/>
    </row>
    <row r="22" spans="1:4" x14ac:dyDescent="0.2">
      <c r="A22" s="8" t="s">
        <v>17</v>
      </c>
      <c r="B22" s="9" t="s">
        <v>18</v>
      </c>
      <c r="C22" s="9" t="s">
        <v>19</v>
      </c>
      <c r="D22" s="9" t="s">
        <v>20</v>
      </c>
    </row>
    <row r="23" spans="1:4" x14ac:dyDescent="0.2">
      <c r="A23" s="10">
        <v>2011</v>
      </c>
      <c r="B23" s="11">
        <v>1</v>
      </c>
      <c r="C23" s="11">
        <v>810833</v>
      </c>
      <c r="D23" s="11">
        <v>1244202</v>
      </c>
    </row>
    <row r="24" spans="1:4" x14ac:dyDescent="0.2">
      <c r="A24" s="10">
        <v>2012</v>
      </c>
      <c r="B24" s="11">
        <v>1</v>
      </c>
      <c r="C24" s="11">
        <v>835639</v>
      </c>
      <c r="D24" s="11">
        <v>1265639</v>
      </c>
    </row>
    <row r="25" spans="1:4" x14ac:dyDescent="0.2">
      <c r="A25" s="10">
        <v>2013</v>
      </c>
      <c r="B25" s="11">
        <v>1</v>
      </c>
      <c r="C25" s="11">
        <v>820155</v>
      </c>
      <c r="D25" s="11">
        <v>1286225</v>
      </c>
    </row>
    <row r="26" spans="1:4" x14ac:dyDescent="0.2">
      <c r="A26" s="10">
        <v>2014</v>
      </c>
      <c r="B26" s="11">
        <v>1</v>
      </c>
      <c r="C26" s="11">
        <v>841041</v>
      </c>
      <c r="D26" s="11">
        <v>1304151</v>
      </c>
    </row>
    <row r="27" spans="1:4" x14ac:dyDescent="0.2">
      <c r="A27" s="10">
        <v>2015</v>
      </c>
      <c r="B27" s="11">
        <v>1</v>
      </c>
      <c r="C27" s="11">
        <v>859529</v>
      </c>
      <c r="D27" s="11">
        <v>1317032</v>
      </c>
    </row>
    <row r="28" spans="1:4" x14ac:dyDescent="0.2">
      <c r="A28" s="10">
        <v>2016</v>
      </c>
      <c r="B28" s="11">
        <v>1</v>
      </c>
      <c r="C28" s="11">
        <v>878416</v>
      </c>
      <c r="D28" s="11">
        <v>1335336</v>
      </c>
    </row>
    <row r="29" spans="1:4" x14ac:dyDescent="0.2">
      <c r="A29" s="4"/>
      <c r="B29" s="7"/>
      <c r="C29" s="7"/>
      <c r="D29" s="7"/>
    </row>
    <row r="30" spans="1:4" ht="12.75" x14ac:dyDescent="0.2">
      <c r="A30" s="6" t="s">
        <v>15</v>
      </c>
      <c r="B30" s="7"/>
      <c r="C30" s="7"/>
      <c r="D30" s="7"/>
    </row>
  </sheetData>
  <hyperlinks>
    <hyperlink ref="B2" r:id="rId1" xr:uid="{00000000-0004-0000-0300-000000000000}"/>
  </hyperlinks>
  <pageMargins left="0.7" right="0.7" top="0.75" bottom="0.75" header="0.3" footer="0.3"/>
  <pageSetup orientation="portrait"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984FF7E5A7174AA0CADF7BFDE593D7" ma:contentTypeVersion="6" ma:contentTypeDescription="Create a new document." ma:contentTypeScope="" ma:versionID="4b557437d30ce1fb95dc582b33822155">
  <xsd:schema xmlns:xsd="http://www.w3.org/2001/XMLSchema" xmlns:xs="http://www.w3.org/2001/XMLSchema" xmlns:p="http://schemas.microsoft.com/office/2006/metadata/properties" xmlns:ns2="175f2bb9-7ea2-4dfb-aa70-2a37afa654a9" xmlns:ns3="bc2de261-d455-4aa8-8045-ab467327425b" targetNamespace="http://schemas.microsoft.com/office/2006/metadata/properties" ma:root="true" ma:fieldsID="0d6016aae0be466730f3933da3678b6c" ns2:_="" ns3:_="">
    <xsd:import namespace="175f2bb9-7ea2-4dfb-aa70-2a37afa654a9"/>
    <xsd:import namespace="bc2de261-d455-4aa8-8045-ab46732742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5f2bb9-7ea2-4dfb-aa70-2a37afa654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2de261-d455-4aa8-8045-ab467327425b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2ED8E05-4509-401F-A298-F5322C347C41}"/>
</file>

<file path=customXml/itemProps2.xml><?xml version="1.0" encoding="utf-8"?>
<ds:datastoreItem xmlns:ds="http://schemas.openxmlformats.org/officeDocument/2006/customXml" ds:itemID="{5CE781B3-9571-4090-B13E-34F3B3A862CE}"/>
</file>

<file path=customXml/itemProps3.xml><?xml version="1.0" encoding="utf-8"?>
<ds:datastoreItem xmlns:ds="http://schemas.openxmlformats.org/officeDocument/2006/customXml" ds:itemID="{D2D76DE7-70E1-4DDA-84D5-E470B5526D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fig_data</vt:lpstr>
      <vt:lpstr>orig_data</vt:lpstr>
      <vt:lpstr>Rx_pop</vt:lpstr>
      <vt:lpstr>2016Rx</vt:lpstr>
      <vt:lpstr>orig_data!IDX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Ina Koseva</dc:creator>
  <cp:lastModifiedBy>Dale Stevenson</cp:lastModifiedBy>
  <dcterms:created xsi:type="dcterms:W3CDTF">2020-03-06T17:10:26Z</dcterms:created>
  <dcterms:modified xsi:type="dcterms:W3CDTF">2021-04-29T16:49:53Z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0x01010097984FF7E5A7174AA0CADF7BFDE593D7</vt:lpwstr>
  </property>
</Properties>
</file>